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LOBOD~1\AppData\Local\Temp\uploader\3\"/>
    </mc:Choice>
  </mc:AlternateContent>
  <xr:revisionPtr revIDLastSave="0" documentId="13_ncr:1_{F4FC8276-585C-48CD-A0D7-9D55DC18F5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 приложение" sheetId="1" r:id="rId1"/>
  </sheets>
  <definedNames>
    <definedName name="_ftn1" localSheetId="0">'4 приложение'!#REF!</definedName>
    <definedName name="_ftn2" localSheetId="0">'4 приложение'!#REF!</definedName>
    <definedName name="_ftn3" localSheetId="0">'4 приложение'!#REF!</definedName>
    <definedName name="_ftnref1" localSheetId="0">'4 приложение'!$G$12</definedName>
    <definedName name="_ftnref2" localSheetId="0">'4 приложение'!$I$12</definedName>
    <definedName name="_ftnref3" localSheetId="0">'4 приложение'!$B$21</definedName>
    <definedName name="_xlnm._FilterDatabase" localSheetId="0" hidden="1">'4 приложение'!$A$6:$L$6</definedName>
    <definedName name="_xlnm.Print_Titles" localSheetId="0">'4 приложение'!$6:$6</definedName>
    <definedName name="_xlnm.Print_Area" localSheetId="0">'4 приложение'!$A$1:$L$81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1" l="1"/>
  <c r="I40" i="1"/>
  <c r="I33" i="1"/>
  <c r="I41" i="1"/>
  <c r="I48" i="1" l="1"/>
  <c r="I49" i="1"/>
  <c r="I24" i="1"/>
  <c r="I25" i="1"/>
  <c r="I39" i="1" l="1"/>
  <c r="H49" i="1" l="1"/>
  <c r="L49" i="1" s="1"/>
  <c r="H48" i="1"/>
  <c r="H9" i="1" s="1"/>
  <c r="I9" i="1"/>
  <c r="J9" i="1"/>
  <c r="K9" i="1"/>
  <c r="G9" i="1"/>
  <c r="H8" i="1"/>
  <c r="I8" i="1"/>
  <c r="J8" i="1"/>
  <c r="K8" i="1"/>
  <c r="G8" i="1"/>
  <c r="I47" i="1"/>
  <c r="I46" i="1" s="1"/>
  <c r="J47" i="1"/>
  <c r="J46" i="1" s="1"/>
  <c r="K47" i="1"/>
  <c r="K46" i="1" s="1"/>
  <c r="G47" i="1"/>
  <c r="G46" i="1" s="1"/>
  <c r="H39" i="1"/>
  <c r="H38" i="1" s="1"/>
  <c r="I38" i="1"/>
  <c r="J39" i="1"/>
  <c r="J38" i="1" s="1"/>
  <c r="K39" i="1"/>
  <c r="K38" i="1" s="1"/>
  <c r="G39" i="1"/>
  <c r="G38" i="1" s="1"/>
  <c r="H31" i="1"/>
  <c r="H30" i="1" s="1"/>
  <c r="I31" i="1"/>
  <c r="I30" i="1" s="1"/>
  <c r="J31" i="1"/>
  <c r="J30" i="1" s="1"/>
  <c r="K31" i="1"/>
  <c r="K30" i="1" s="1"/>
  <c r="G31" i="1"/>
  <c r="G30" i="1" s="1"/>
  <c r="H23" i="1"/>
  <c r="H22" i="1" s="1"/>
  <c r="I23" i="1"/>
  <c r="I22" i="1" s="1"/>
  <c r="J23" i="1"/>
  <c r="J22" i="1" s="1"/>
  <c r="K23" i="1"/>
  <c r="K22" i="1" s="1"/>
  <c r="G23" i="1"/>
  <c r="G22" i="1" s="1"/>
  <c r="I15" i="1"/>
  <c r="I14" i="1" s="1"/>
  <c r="J15" i="1"/>
  <c r="J14" i="1" s="1"/>
  <c r="K15" i="1"/>
  <c r="K14" i="1" s="1"/>
  <c r="H15" i="1"/>
  <c r="H14" i="1" s="1"/>
  <c r="L10" i="1"/>
  <c r="L11" i="1"/>
  <c r="L12" i="1"/>
  <c r="L13" i="1"/>
  <c r="L16" i="1"/>
  <c r="L17" i="1"/>
  <c r="L18" i="1"/>
  <c r="L19" i="1"/>
  <c r="L20" i="1"/>
  <c r="L21" i="1"/>
  <c r="L24" i="1"/>
  <c r="L25" i="1"/>
  <c r="L26" i="1"/>
  <c r="L27" i="1"/>
  <c r="L28" i="1"/>
  <c r="L29" i="1"/>
  <c r="L32" i="1"/>
  <c r="L33" i="1"/>
  <c r="L34" i="1"/>
  <c r="L35" i="1"/>
  <c r="L36" i="1"/>
  <c r="L37" i="1"/>
  <c r="L40" i="1"/>
  <c r="L41" i="1"/>
  <c r="L42" i="1"/>
  <c r="L43" i="1"/>
  <c r="L44" i="1"/>
  <c r="L45" i="1"/>
  <c r="L48" i="1"/>
  <c r="L50" i="1"/>
  <c r="L51" i="1"/>
  <c r="L52" i="1"/>
  <c r="L53" i="1"/>
  <c r="I7" i="1" l="1"/>
  <c r="J7" i="1"/>
  <c r="K7" i="1"/>
  <c r="H47" i="1"/>
  <c r="H46" i="1" s="1"/>
  <c r="L46" i="1" s="1"/>
  <c r="H7" i="1"/>
  <c r="G7" i="1"/>
  <c r="L9" i="1"/>
  <c r="L8" i="1"/>
  <c r="L38" i="1"/>
  <c r="L30" i="1"/>
  <c r="L22" i="1"/>
  <c r="L39" i="1"/>
  <c r="L31" i="1"/>
  <c r="L23" i="1"/>
  <c r="L14" i="1"/>
  <c r="L15" i="1"/>
  <c r="L47" i="1" l="1"/>
  <c r="L7" i="1"/>
</calcChain>
</file>

<file path=xl/sharedStrings.xml><?xml version="1.0" encoding="utf-8"?>
<sst xmlns="http://schemas.openxmlformats.org/spreadsheetml/2006/main" count="329" uniqueCount="73">
  <si>
    <t>№ 
пп</t>
  </si>
  <si>
    <t>Наименование мероприятия
и источники его финансового обеспечения</t>
  </si>
  <si>
    <t>КБК</t>
  </si>
  <si>
    <t>Объемы финансового обеспечения по годам реализации Программы, тыс. рублей</t>
  </si>
  <si>
    <t>Глава</t>
  </si>
  <si>
    <r>
      <t xml:space="preserve">Раздел/
</t>
    </r>
    <r>
      <rPr>
        <b/>
        <i/>
        <sz val="12"/>
        <rFont val="Times New Roman"/>
        <family val="1"/>
        <charset val="204"/>
      </rPr>
      <t>подраздел</t>
    </r>
  </si>
  <si>
    <t>Целевая статья</t>
  </si>
  <si>
    <t>Вид расходов</t>
  </si>
  <si>
    <t>2021 год</t>
  </si>
  <si>
    <t>2022 год</t>
  </si>
  <si>
    <t>2023 год</t>
  </si>
  <si>
    <t>2024 год</t>
  </si>
  <si>
    <t>2025 год</t>
  </si>
  <si>
    <r>
      <t>2021</t>
    </r>
    <r>
      <rPr>
        <b/>
        <sz val="12"/>
        <rFont val="Calibri"/>
        <family val="2"/>
        <charset val="204"/>
      </rPr>
      <t>−</t>
    </r>
    <r>
      <rPr>
        <b/>
        <sz val="12"/>
        <rFont val="Times New Roman"/>
        <family val="1"/>
        <charset val="204"/>
      </rPr>
      <t>2025 годы (итого)</t>
    </r>
  </si>
  <si>
    <t>Консолидированный бюджет, в том числе:</t>
  </si>
  <si>
    <t>межбюджетный трансферт федерального бюджета</t>
  </si>
  <si>
    <t>бюджет субъекта Российской Федерации</t>
  </si>
  <si>
    <t xml:space="preserve">бюджеты муниципальных образований </t>
  </si>
  <si>
    <t>межбюджетные трансферты из бюджетов субъектов РФ</t>
  </si>
  <si>
    <t>средства государственных внебюджетных фондов</t>
  </si>
  <si>
    <t>средства юридических лиц</t>
  </si>
  <si>
    <t>1.</t>
  </si>
  <si>
    <r>
      <t xml:space="preserve">Мероприятие 1. Осуществление нового строительства (реконструкции) </t>
    </r>
    <r>
      <rPr>
        <sz val="12"/>
        <rFont val="Times New Roman"/>
        <family val="1"/>
        <charset val="204"/>
      </rPr>
      <t>(его завершение), замены зданий в случае высокой степени износа, наличия избыточных площадей медицинских организаций и их обособленных структурных подразделений, на базе которых оказывается первичная медико-санитарная помощь (поликлиники, поликлинические подразделения, амбулатории отделения (центры) врача общей практики, фельдшерско-акушерские и фельдшерские пункты), а также зданий (отдельных зданий, комплексов зданий) центральных районных и районных больниц</t>
    </r>
  </si>
  <si>
    <t>1.1.</t>
  </si>
  <si>
    <t>всего, из них:</t>
  </si>
  <si>
    <t>1.2.</t>
  </si>
  <si>
    <t>бюджет субъектов Российской Федерации</t>
  </si>
  <si>
    <t>межбюджетные трансферты федерального бюджета</t>
  </si>
  <si>
    <t>1.3.</t>
  </si>
  <si>
    <t xml:space="preserve">межбюджетные трансферты из бюджетов субъектов </t>
  </si>
  <si>
    <t>1.4.</t>
  </si>
  <si>
    <t>1.5.</t>
  </si>
  <si>
    <t>2.</t>
  </si>
  <si>
    <r>
      <rPr>
        <b/>
        <sz val="12"/>
        <rFont val="Times New Roman"/>
        <family val="1"/>
        <charset val="204"/>
      </rPr>
      <t xml:space="preserve">Мероприятие 2. Осуществление капитального ремонта </t>
    </r>
    <r>
      <rPr>
        <sz val="12"/>
        <rFont val="Times New Roman"/>
        <family val="1"/>
        <charset val="204"/>
      </rPr>
      <t>зданий медицинских организаций и их обособленных структурных подразделений, на базе которых оказывается первичная медико-санитарная помощь (поликлиники, поликлинические подразделения, амбулатории отделения (центры) врача общей практики, фельдшерско-акушерские и фельдшерские пункты), а также зданий (отдельных зданий, комплексов зданий) центральных районных и районных больниц</t>
    </r>
  </si>
  <si>
    <t>2.1.</t>
  </si>
  <si>
    <t>2.2.</t>
  </si>
  <si>
    <t>2.3.</t>
  </si>
  <si>
    <t>2.4.</t>
  </si>
  <si>
    <t>2.5.</t>
  </si>
  <si>
    <t>3.</t>
  </si>
  <si>
    <t>3.1.</t>
  </si>
  <si>
    <t>3.2.</t>
  </si>
  <si>
    <t>3.3.</t>
  </si>
  <si>
    <t>3.4.</t>
  </si>
  <si>
    <t>3.5.</t>
  </si>
  <si>
    <t>4.</t>
  </si>
  <si>
    <t>4.1.</t>
  </si>
  <si>
    <t>4.2.</t>
  </si>
  <si>
    <t>4.3.</t>
  </si>
  <si>
    <t>4.4.</t>
  </si>
  <si>
    <t>4.5.</t>
  </si>
  <si>
    <t>5.</t>
  </si>
  <si>
    <t>5.1.</t>
  </si>
  <si>
    <t>5.2.</t>
  </si>
  <si>
    <t>5.3.</t>
  </si>
  <si>
    <t>5.4.</t>
  </si>
  <si>
    <t>5.5.</t>
  </si>
  <si>
    <t>Х</t>
  </si>
  <si>
    <r>
      <rPr>
        <b/>
        <sz val="12"/>
        <rFont val="Times New Roman"/>
        <family val="1"/>
        <charset val="204"/>
      </rPr>
      <t xml:space="preserve">Мероприятие 3. Приобретение и монтаж быстровозводимых модульных конструкций </t>
    </r>
    <r>
      <rPr>
        <sz val="12"/>
        <rFont val="Times New Roman"/>
        <family val="1"/>
        <charset val="204"/>
      </rPr>
      <t>врачебных амбулаторий, центров (отделений) общей врачебной практики (семейной медицины), фельдшерско-акушерских пунктов, фельдшерских здравпунктов</t>
    </r>
  </si>
  <si>
    <r>
      <rPr>
        <b/>
        <sz val="12"/>
        <rFont val="Times New Roman"/>
        <family val="1"/>
        <charset val="204"/>
      </rPr>
      <t xml:space="preserve">Мероприятие 5. </t>
    </r>
    <r>
      <rPr>
        <sz val="12"/>
        <rFont val="Times New Roman"/>
        <family val="1"/>
        <charset val="204"/>
      </rPr>
      <t xml:space="preserve">С учетом паспортов медицинских организаций приведение материально-технической базы медицинских организаций, оказывающих первичную медико-санитарную помощь взрослым и детям, их обособленных структурных подразделений, центральных районных и районных больниц в соответствие с требованиями порядков оказания медицинской помощи, их </t>
    </r>
    <r>
      <rPr>
        <b/>
        <sz val="12"/>
        <rFont val="Times New Roman"/>
        <family val="1"/>
        <charset val="204"/>
      </rPr>
      <t xml:space="preserve">дооснащение и переоснащение оборудованием </t>
    </r>
    <r>
      <rPr>
        <sz val="12"/>
        <rFont val="Times New Roman"/>
        <family val="1"/>
        <charset val="204"/>
      </rPr>
      <t>для оказания медицинской помощи</t>
    </r>
  </si>
  <si>
    <r>
      <rPr>
        <b/>
        <sz val="12"/>
        <rFont val="Times New Roman"/>
        <family val="1"/>
        <charset val="204"/>
      </rPr>
      <t>Мероприятие 4. Оснащение автомобильным транспортом</t>
    </r>
    <r>
      <rPr>
        <sz val="12"/>
        <rFont val="Times New Roman"/>
        <family val="1"/>
        <charset val="204"/>
      </rPr>
      <t xml:space="preserve"> медицинских организаций, оказывающих первичную медико-санитарную помощь, центральных районных и районных больниц, расположенных в сельской местности, поселках городского типа и малых городах (с численностью населения до 50 тыс. человек): автотранспорт для доставки пациентов в медицинские организации, автотранспорт для доставки медицинских работников до места жительства пациентов, а также для перевозки биологических материалов для исследований, доставки лекарственных препаратов до жителей отдаленных районов</t>
    </r>
  </si>
  <si>
    <r>
      <t xml:space="preserve">Ресурсное обеспечение
реализации Программы модернизации первичного звена здравоохранения </t>
    </r>
    <r>
      <rPr>
        <b/>
        <i/>
        <u/>
        <sz val="16"/>
        <rFont val="Times New Roman"/>
        <family val="1"/>
        <charset val="204"/>
      </rPr>
      <t xml:space="preserve">субъект Российской Федерации 
</t>
    </r>
    <r>
      <rPr>
        <b/>
        <i/>
        <u/>
        <sz val="16"/>
        <color rgb="FFC00000"/>
        <rFont val="Times New Roman"/>
        <family val="1"/>
        <charset val="204"/>
      </rPr>
      <t>(мероприятия НЕ софинансируемые из средств федерального бюджета)</t>
    </r>
  </si>
  <si>
    <t>Бюджет субъекта Российской Федерации</t>
  </si>
  <si>
    <r>
      <rPr>
        <b/>
        <sz val="12"/>
        <rFont val="Times New Roman"/>
        <family val="1"/>
        <charset val="204"/>
      </rPr>
      <t>Мероприятие 3. Приобретение объектов недвижимого имущества</t>
    </r>
    <r>
      <rPr>
        <sz val="12"/>
        <rFont val="Times New Roman"/>
        <family val="1"/>
        <charset val="204"/>
      </rPr>
      <t>, с даты ввода в эксплуатацию которых прошло не более 5 лет, и некапитальных строений, с даты завершения строительства которых прошло не более 5 лет, а также земельных участков, на которых они находятся, для размещения медицинских организаций</t>
    </r>
  </si>
  <si>
    <r>
      <rPr>
        <b/>
        <sz val="12"/>
        <rFont val="Times New Roman"/>
        <family val="1"/>
        <charset val="204"/>
      </rPr>
      <t xml:space="preserve">Мероприятие 4. Приобретение и монтаж быстровозводимых модульных конструкций </t>
    </r>
    <r>
      <rPr>
        <sz val="12"/>
        <rFont val="Times New Roman"/>
        <family val="1"/>
        <charset val="204"/>
      </rPr>
      <t>врачебных амбулаторий, центров (отделений) общей врачебной практики (семейной медицины), фельдшерско-акушерских пунктов, фельдшерских здравпунктов</t>
    </r>
  </si>
  <si>
    <r>
      <rPr>
        <b/>
        <sz val="12"/>
        <rFont val="Times New Roman"/>
        <family val="1"/>
        <charset val="204"/>
      </rPr>
      <t>Мероприятие 5. Оснащение автомобильным транспортом</t>
    </r>
    <r>
      <rPr>
        <sz val="12"/>
        <rFont val="Times New Roman"/>
        <family val="1"/>
        <charset val="204"/>
      </rPr>
      <t xml:space="preserve"> медицинских организаций, оказывающих первичную медико-санитарную помощь, центральных районных и районных больниц, расположенных в сельской местности, поселках городского типа и малых городах (с численностью населения до 50 тыс. человек): автотранспорт для доставки пациентов в медицинские организации, автотранспорт для доставки медицинских работников до места жительства пациентов, а также для перевозки биологических материалов для исследований, доставки лекарственных препаратов до жителей отдаленных районов</t>
    </r>
  </si>
  <si>
    <t>6.</t>
  </si>
  <si>
    <r>
      <rPr>
        <b/>
        <sz val="12"/>
        <rFont val="Times New Roman"/>
        <family val="1"/>
        <charset val="204"/>
      </rPr>
      <t xml:space="preserve">Мероприятие 6. </t>
    </r>
    <r>
      <rPr>
        <sz val="12"/>
        <rFont val="Times New Roman"/>
        <family val="1"/>
        <charset val="204"/>
      </rPr>
      <t xml:space="preserve">С учетом паспортов медицинских организаций приведение материально-технической базы медицинских организаций, оказывающих первичную медико-санитарную помощь взрослым и детям, их обособленных структурных подразделений, центральных районных и районных больниц в соответствие с требованиями порядков оказания медицинской помощи, их </t>
    </r>
    <r>
      <rPr>
        <b/>
        <sz val="12"/>
        <rFont val="Times New Roman"/>
        <family val="1"/>
        <charset val="204"/>
      </rPr>
      <t xml:space="preserve">дооснащение и переоснащение оборудованием </t>
    </r>
    <r>
      <rPr>
        <sz val="12"/>
        <rFont val="Times New Roman"/>
        <family val="1"/>
        <charset val="204"/>
      </rPr>
      <t>для оказания медицинской помощи</t>
    </r>
  </si>
  <si>
    <t>6.1.</t>
  </si>
  <si>
    <t xml:space="preserve">Приложение № 1 
Приложение № 2
к Региональной программе
</t>
  </si>
  <si>
    <t>__________________</t>
  </si>
  <si>
    <t>Приложение № 1.2</t>
  </si>
  <si>
    <r>
      <t xml:space="preserve">Ресурсное обеспечение
реализации Программы модернизации первичного звена здравоохранения </t>
    </r>
    <r>
      <rPr>
        <b/>
        <i/>
        <u/>
        <sz val="16"/>
        <rFont val="Times New Roman"/>
        <family val="1"/>
        <charset val="204"/>
      </rPr>
      <t xml:space="preserve">Кировской области 
</t>
    </r>
    <r>
      <rPr>
        <b/>
        <i/>
        <u/>
        <sz val="16"/>
        <color rgb="FFC00000"/>
        <rFont val="Times New Roman"/>
        <family val="1"/>
        <charset val="204"/>
      </rPr>
      <t>(мероприятия софинансируемые из средств федерального бюджета)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</si>
</sst>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b/>
      <i/>
      <u/>
      <sz val="16"/>
      <color rgb="FFC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justify" vertical="top" wrapText="1"/>
    </xf>
    <xf numFmtId="0" fontId="1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1" fillId="2" borderId="2" xfId="0" applyFont="1" applyFill="1" applyBorder="1" applyAlignment="1">
      <alignment horizontal="center" vertical="top" wrapText="1"/>
    </xf>
    <xf numFmtId="16" fontId="6" fillId="2" borderId="2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0" xfId="0" applyFont="1"/>
    <xf numFmtId="0" fontId="6" fillId="2" borderId="2" xfId="0" applyFont="1" applyFill="1" applyBorder="1" applyAlignment="1">
      <alignment horizontal="justify" vertical="top"/>
    </xf>
    <xf numFmtId="2" fontId="1" fillId="2" borderId="2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/>
    </xf>
    <xf numFmtId="0" fontId="1" fillId="2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justify" vertical="top"/>
    </xf>
    <xf numFmtId="165" fontId="1" fillId="2" borderId="8" xfId="0" applyNumberFormat="1" applyFont="1" applyFill="1" applyBorder="1" applyAlignment="1">
      <alignment horizontal="center" vertical="top" wrapText="1"/>
    </xf>
    <xf numFmtId="164" fontId="0" fillId="0" borderId="0" xfId="0" applyNumberFormat="1"/>
    <xf numFmtId="0" fontId="6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wrapText="1"/>
    </xf>
    <xf numFmtId="2" fontId="1" fillId="2" borderId="0" xfId="0" applyNumberFormat="1" applyFont="1" applyFill="1" applyBorder="1" applyAlignment="1">
      <alignment wrapText="1"/>
    </xf>
    <xf numFmtId="2" fontId="1" fillId="2" borderId="0" xfId="0" applyNumberFormat="1" applyFont="1" applyFill="1" applyBorder="1" applyAlignment="1">
      <alignment vertical="top" wrapText="1"/>
    </xf>
    <xf numFmtId="2" fontId="2" fillId="2" borderId="0" xfId="0" applyNumberFormat="1" applyFont="1" applyFill="1" applyBorder="1" applyAlignment="1">
      <alignment vertical="center" wrapText="1"/>
    </xf>
    <xf numFmtId="2" fontId="2" fillId="2" borderId="0" xfId="0" applyNumberFormat="1" applyFont="1" applyFill="1" applyBorder="1" applyAlignment="1">
      <alignment horizontal="center" vertical="top" wrapText="1"/>
    </xf>
    <xf numFmtId="2" fontId="2" fillId="2" borderId="0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1"/>
  <sheetViews>
    <sheetView tabSelected="1" view="pageLayout" zoomScale="75" zoomScaleNormal="100" zoomScaleSheetLayoutView="80" zoomScalePageLayoutView="75" workbookViewId="0">
      <selection activeCell="A3" sqref="A3:L3"/>
    </sheetView>
  </sheetViews>
  <sheetFormatPr defaultRowHeight="15" x14ac:dyDescent="0.25"/>
  <cols>
    <col min="1" max="1" width="9.5703125" bestFit="1" customWidth="1"/>
    <col min="2" max="2" width="52.7109375" customWidth="1"/>
    <col min="3" max="3" width="12" customWidth="1"/>
    <col min="4" max="4" width="12.42578125" customWidth="1"/>
    <col min="5" max="5" width="13" customWidth="1"/>
    <col min="6" max="6" width="10.5703125" customWidth="1"/>
    <col min="7" max="7" width="16.42578125" customWidth="1"/>
    <col min="8" max="8" width="19.5703125" customWidth="1"/>
    <col min="9" max="9" width="22.140625" customWidth="1"/>
    <col min="10" max="10" width="17.85546875" customWidth="1"/>
    <col min="11" max="11" width="16.5703125" customWidth="1"/>
    <col min="12" max="12" width="22.85546875" customWidth="1"/>
  </cols>
  <sheetData>
    <row r="1" spans="1:17" ht="120" customHeight="1" x14ac:dyDescent="0.25">
      <c r="A1" s="26"/>
      <c r="B1" s="27"/>
      <c r="C1" s="27"/>
      <c r="D1" s="27"/>
      <c r="E1" s="27"/>
      <c r="F1" s="27"/>
      <c r="G1" s="28"/>
      <c r="H1" s="29"/>
      <c r="I1" s="30"/>
      <c r="J1" s="30"/>
      <c r="K1" s="32" t="s">
        <v>69</v>
      </c>
      <c r="L1" s="32"/>
    </row>
    <row r="2" spans="1:17" ht="15.75" customHeight="1" x14ac:dyDescent="0.25">
      <c r="A2" s="26"/>
      <c r="B2" s="27"/>
      <c r="C2" s="27"/>
      <c r="D2" s="27"/>
      <c r="E2" s="27"/>
      <c r="F2" s="27"/>
      <c r="G2" s="28"/>
      <c r="H2" s="29"/>
      <c r="I2" s="31"/>
      <c r="J2" s="31"/>
      <c r="K2" s="31"/>
      <c r="L2" s="31"/>
    </row>
    <row r="3" spans="1:17" ht="69.75" customHeight="1" x14ac:dyDescent="0.25">
      <c r="A3" s="41" t="s">
        <v>72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Q3" s="24"/>
    </row>
    <row r="4" spans="1:17" ht="22.5" customHeight="1" x14ac:dyDescent="0.25">
      <c r="A4" s="42" t="s">
        <v>0</v>
      </c>
      <c r="B4" s="43" t="s">
        <v>1</v>
      </c>
      <c r="C4" s="43" t="s">
        <v>2</v>
      </c>
      <c r="D4" s="43"/>
      <c r="E4" s="43"/>
      <c r="F4" s="43"/>
      <c r="G4" s="44" t="s">
        <v>3</v>
      </c>
      <c r="H4" s="44"/>
      <c r="I4" s="44"/>
      <c r="J4" s="44"/>
      <c r="K4" s="44"/>
      <c r="L4" s="44"/>
    </row>
    <row r="5" spans="1:17" ht="31.5" x14ac:dyDescent="0.25">
      <c r="A5" s="42"/>
      <c r="B5" s="43"/>
      <c r="C5" s="25" t="s">
        <v>4</v>
      </c>
      <c r="D5" s="25" t="s">
        <v>5</v>
      </c>
      <c r="E5" s="25" t="s">
        <v>6</v>
      </c>
      <c r="F5" s="25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</row>
    <row r="6" spans="1:17" ht="15.75" x14ac:dyDescent="0.25">
      <c r="A6" s="3">
        <v>1</v>
      </c>
      <c r="B6" s="3">
        <v>2</v>
      </c>
      <c r="C6" s="35">
        <v>3</v>
      </c>
      <c r="D6" s="36"/>
      <c r="E6" s="36"/>
      <c r="F6" s="37"/>
      <c r="G6" s="3">
        <v>4</v>
      </c>
      <c r="H6" s="3">
        <v>5</v>
      </c>
      <c r="I6" s="3">
        <v>6</v>
      </c>
      <c r="J6" s="3">
        <v>7</v>
      </c>
      <c r="K6" s="3">
        <v>8</v>
      </c>
      <c r="L6" s="3">
        <v>9</v>
      </c>
      <c r="O6" s="24"/>
    </row>
    <row r="7" spans="1:17" ht="15.75" x14ac:dyDescent="0.25">
      <c r="A7" s="38"/>
      <c r="B7" s="4" t="s">
        <v>14</v>
      </c>
      <c r="C7" s="10" t="s">
        <v>57</v>
      </c>
      <c r="D7" s="10" t="s">
        <v>57</v>
      </c>
      <c r="E7" s="10" t="s">
        <v>57</v>
      </c>
      <c r="F7" s="10" t="s">
        <v>57</v>
      </c>
      <c r="G7" s="14">
        <f>G8+G9</f>
        <v>1104399.8999999999</v>
      </c>
      <c r="H7" s="14">
        <f t="shared" ref="H7:K7" si="0">H8+H9</f>
        <v>1128288.5</v>
      </c>
      <c r="I7" s="14">
        <f>I8+I9</f>
        <v>1063478.1000000001</v>
      </c>
      <c r="J7" s="14">
        <f t="shared" si="0"/>
        <v>1104399.8999999999</v>
      </c>
      <c r="K7" s="14">
        <f t="shared" si="0"/>
        <v>1656599.9</v>
      </c>
      <c r="L7" s="14">
        <f>G7+H7+I7+J7+K7</f>
        <v>6057166.3000000007</v>
      </c>
    </row>
    <row r="8" spans="1:17" ht="15.75" x14ac:dyDescent="0.25">
      <c r="A8" s="39"/>
      <c r="B8" s="5" t="s">
        <v>15</v>
      </c>
      <c r="C8" s="10" t="s">
        <v>57</v>
      </c>
      <c r="D8" s="10" t="s">
        <v>57</v>
      </c>
      <c r="E8" s="10" t="s">
        <v>57</v>
      </c>
      <c r="F8" s="10" t="s">
        <v>57</v>
      </c>
      <c r="G8" s="14">
        <f>G17+G25+G33+G41+G49</f>
        <v>1079522</v>
      </c>
      <c r="H8" s="14">
        <f t="shared" ref="H8:K8" si="1">H17+H25+H33+H41+H49</f>
        <v>1102873</v>
      </c>
      <c r="I8" s="14">
        <f t="shared" si="1"/>
        <v>1039522</v>
      </c>
      <c r="J8" s="14">
        <f t="shared" si="1"/>
        <v>1079522</v>
      </c>
      <c r="K8" s="14">
        <f t="shared" si="1"/>
        <v>1619283</v>
      </c>
      <c r="L8" s="14">
        <f t="shared" ref="L8:L53" si="2">G8+H8+I8+J8+K8</f>
        <v>5920722</v>
      </c>
    </row>
    <row r="9" spans="1:17" ht="15.75" x14ac:dyDescent="0.25">
      <c r="A9" s="39"/>
      <c r="B9" s="5" t="s">
        <v>16</v>
      </c>
      <c r="C9" s="10" t="s">
        <v>57</v>
      </c>
      <c r="D9" s="10" t="s">
        <v>57</v>
      </c>
      <c r="E9" s="10" t="s">
        <v>57</v>
      </c>
      <c r="F9" s="10" t="s">
        <v>57</v>
      </c>
      <c r="G9" s="14">
        <f>G16+G24+G32+G40+G48</f>
        <v>24877.9</v>
      </c>
      <c r="H9" s="14">
        <f t="shared" ref="H9:K9" si="3">H16+H24+H32+H40+H48</f>
        <v>25415.500000000004</v>
      </c>
      <c r="I9" s="14">
        <f t="shared" si="3"/>
        <v>23956.100000000002</v>
      </c>
      <c r="J9" s="14">
        <f t="shared" si="3"/>
        <v>24877.899999999998</v>
      </c>
      <c r="K9" s="14">
        <f t="shared" si="3"/>
        <v>37316.9</v>
      </c>
      <c r="L9" s="14">
        <f t="shared" si="2"/>
        <v>136444.30000000002</v>
      </c>
      <c r="M9" s="23"/>
    </row>
    <row r="10" spans="1:17" ht="15.75" x14ac:dyDescent="0.25">
      <c r="A10" s="39"/>
      <c r="B10" s="5" t="s">
        <v>17</v>
      </c>
      <c r="C10" s="10" t="s">
        <v>57</v>
      </c>
      <c r="D10" s="10" t="s">
        <v>57</v>
      </c>
      <c r="E10" s="10" t="s">
        <v>57</v>
      </c>
      <c r="F10" s="10" t="s">
        <v>57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f t="shared" si="2"/>
        <v>0</v>
      </c>
    </row>
    <row r="11" spans="1:17" ht="31.5" x14ac:dyDescent="0.25">
      <c r="A11" s="39"/>
      <c r="B11" s="5" t="s">
        <v>18</v>
      </c>
      <c r="C11" s="10" t="s">
        <v>57</v>
      </c>
      <c r="D11" s="10" t="s">
        <v>57</v>
      </c>
      <c r="E11" s="10" t="s">
        <v>57</v>
      </c>
      <c r="F11" s="10" t="s">
        <v>57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f t="shared" si="2"/>
        <v>0</v>
      </c>
      <c r="O11" s="24"/>
    </row>
    <row r="12" spans="1:17" ht="15.75" x14ac:dyDescent="0.25">
      <c r="A12" s="39"/>
      <c r="B12" s="5" t="s">
        <v>19</v>
      </c>
      <c r="C12" s="10" t="s">
        <v>57</v>
      </c>
      <c r="D12" s="10" t="s">
        <v>57</v>
      </c>
      <c r="E12" s="10" t="s">
        <v>57</v>
      </c>
      <c r="F12" s="10" t="s">
        <v>57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f t="shared" si="2"/>
        <v>0</v>
      </c>
    </row>
    <row r="13" spans="1:17" ht="15.75" x14ac:dyDescent="0.25">
      <c r="A13" s="39"/>
      <c r="B13" s="5" t="s">
        <v>20</v>
      </c>
      <c r="C13" s="10" t="s">
        <v>57</v>
      </c>
      <c r="D13" s="10" t="s">
        <v>57</v>
      </c>
      <c r="E13" s="10" t="s">
        <v>57</v>
      </c>
      <c r="F13" s="10" t="s">
        <v>57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f t="shared" si="2"/>
        <v>0</v>
      </c>
    </row>
    <row r="14" spans="1:17" ht="211.5" customHeight="1" x14ac:dyDescent="0.25">
      <c r="A14" s="6" t="s">
        <v>21</v>
      </c>
      <c r="B14" s="7" t="s">
        <v>22</v>
      </c>
      <c r="C14" s="10" t="s">
        <v>57</v>
      </c>
      <c r="D14" s="10" t="s">
        <v>57</v>
      </c>
      <c r="E14" s="10" t="s">
        <v>57</v>
      </c>
      <c r="F14" s="10" t="s">
        <v>57</v>
      </c>
      <c r="G14" s="14">
        <v>0</v>
      </c>
      <c r="H14" s="14">
        <f>H15</f>
        <v>257000.9</v>
      </c>
      <c r="I14" s="14">
        <f t="shared" ref="I14:K14" si="4">I15</f>
        <v>253000</v>
      </c>
      <c r="J14" s="14">
        <f t="shared" si="4"/>
        <v>114000</v>
      </c>
      <c r="K14" s="14">
        <f t="shared" si="4"/>
        <v>0</v>
      </c>
      <c r="L14" s="14">
        <f t="shared" si="2"/>
        <v>624000.9</v>
      </c>
    </row>
    <row r="15" spans="1:17" ht="15.75" x14ac:dyDescent="0.25">
      <c r="A15" s="8" t="s">
        <v>23</v>
      </c>
      <c r="B15" s="9" t="s">
        <v>24</v>
      </c>
      <c r="C15" s="10" t="s">
        <v>57</v>
      </c>
      <c r="D15" s="10" t="s">
        <v>57</v>
      </c>
      <c r="E15" s="10" t="s">
        <v>57</v>
      </c>
      <c r="F15" s="10" t="s">
        <v>57</v>
      </c>
      <c r="G15" s="14">
        <v>0</v>
      </c>
      <c r="H15" s="14">
        <f>H16+H17</f>
        <v>257000.9</v>
      </c>
      <c r="I15" s="14">
        <f t="shared" ref="I15:K15" si="5">I16+I17</f>
        <v>253000</v>
      </c>
      <c r="J15" s="14">
        <f t="shared" si="5"/>
        <v>114000</v>
      </c>
      <c r="K15" s="14">
        <f t="shared" si="5"/>
        <v>0</v>
      </c>
      <c r="L15" s="14">
        <f t="shared" si="2"/>
        <v>624000.9</v>
      </c>
    </row>
    <row r="16" spans="1:17" ht="15.75" x14ac:dyDescent="0.25">
      <c r="A16" s="33" t="s">
        <v>25</v>
      </c>
      <c r="B16" s="5" t="s">
        <v>26</v>
      </c>
      <c r="C16" s="10" t="s">
        <v>57</v>
      </c>
      <c r="D16" s="10" t="s">
        <v>57</v>
      </c>
      <c r="E16" s="10" t="s">
        <v>57</v>
      </c>
      <c r="F16" s="10" t="s">
        <v>57</v>
      </c>
      <c r="G16" s="14">
        <v>0</v>
      </c>
      <c r="H16" s="14">
        <v>5789.3</v>
      </c>
      <c r="I16" s="14">
        <v>5699.1</v>
      </c>
      <c r="J16" s="14">
        <v>2568</v>
      </c>
      <c r="K16" s="14">
        <v>0</v>
      </c>
      <c r="L16" s="14">
        <f t="shared" si="2"/>
        <v>14056.400000000001</v>
      </c>
    </row>
    <row r="17" spans="1:12" ht="31.5" x14ac:dyDescent="0.25">
      <c r="A17" s="34"/>
      <c r="B17" s="5" t="s">
        <v>27</v>
      </c>
      <c r="C17" s="10" t="s">
        <v>57</v>
      </c>
      <c r="D17" s="10" t="s">
        <v>57</v>
      </c>
      <c r="E17" s="10" t="s">
        <v>57</v>
      </c>
      <c r="F17" s="10" t="s">
        <v>57</v>
      </c>
      <c r="G17" s="14">
        <v>0</v>
      </c>
      <c r="H17" s="14">
        <v>251211.6</v>
      </c>
      <c r="I17" s="14">
        <v>247300.9</v>
      </c>
      <c r="J17" s="14">
        <v>111432</v>
      </c>
      <c r="K17" s="14">
        <v>0</v>
      </c>
      <c r="L17" s="14">
        <f t="shared" si="2"/>
        <v>609944.5</v>
      </c>
    </row>
    <row r="18" spans="1:12" ht="15.75" x14ac:dyDescent="0.25">
      <c r="A18" s="10" t="s">
        <v>28</v>
      </c>
      <c r="B18" s="5" t="s">
        <v>17</v>
      </c>
      <c r="C18" s="10" t="s">
        <v>57</v>
      </c>
      <c r="D18" s="10" t="s">
        <v>57</v>
      </c>
      <c r="E18" s="10" t="s">
        <v>57</v>
      </c>
      <c r="F18" s="10" t="s">
        <v>57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f t="shared" si="2"/>
        <v>0</v>
      </c>
    </row>
    <row r="19" spans="1:12" ht="31.5" x14ac:dyDescent="0.25">
      <c r="A19" s="10"/>
      <c r="B19" s="5" t="s">
        <v>29</v>
      </c>
      <c r="C19" s="10" t="s">
        <v>57</v>
      </c>
      <c r="D19" s="10" t="s">
        <v>57</v>
      </c>
      <c r="E19" s="10" t="s">
        <v>57</v>
      </c>
      <c r="F19" s="10" t="s">
        <v>57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f t="shared" si="2"/>
        <v>0</v>
      </c>
    </row>
    <row r="20" spans="1:12" ht="15.75" x14ac:dyDescent="0.25">
      <c r="A20" s="10" t="s">
        <v>30</v>
      </c>
      <c r="B20" s="5" t="s">
        <v>19</v>
      </c>
      <c r="C20" s="10" t="s">
        <v>57</v>
      </c>
      <c r="D20" s="10" t="s">
        <v>57</v>
      </c>
      <c r="E20" s="10" t="s">
        <v>57</v>
      </c>
      <c r="F20" s="10" t="s">
        <v>57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f t="shared" si="2"/>
        <v>0</v>
      </c>
    </row>
    <row r="21" spans="1:12" ht="15.75" x14ac:dyDescent="0.25">
      <c r="A21" s="10" t="s">
        <v>31</v>
      </c>
      <c r="B21" s="5" t="s">
        <v>20</v>
      </c>
      <c r="C21" s="10" t="s">
        <v>57</v>
      </c>
      <c r="D21" s="10" t="s">
        <v>57</v>
      </c>
      <c r="E21" s="10" t="s">
        <v>57</v>
      </c>
      <c r="F21" s="10" t="s">
        <v>57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f t="shared" si="2"/>
        <v>0</v>
      </c>
    </row>
    <row r="22" spans="1:12" ht="173.25" x14ac:dyDescent="0.25">
      <c r="A22" s="6" t="s">
        <v>32</v>
      </c>
      <c r="B22" s="5" t="s">
        <v>33</v>
      </c>
      <c r="C22" s="10" t="s">
        <v>57</v>
      </c>
      <c r="D22" s="10" t="s">
        <v>57</v>
      </c>
      <c r="E22" s="10" t="s">
        <v>57</v>
      </c>
      <c r="F22" s="10" t="s">
        <v>57</v>
      </c>
      <c r="G22" s="14">
        <f>G23</f>
        <v>46065</v>
      </c>
      <c r="H22" s="14">
        <f t="shared" ref="H22:K22" si="6">H23</f>
        <v>348776.6</v>
      </c>
      <c r="I22" s="14">
        <f t="shared" si="6"/>
        <v>166595.79999999999</v>
      </c>
      <c r="J22" s="14">
        <f t="shared" si="6"/>
        <v>141763</v>
      </c>
      <c r="K22" s="14">
        <f t="shared" si="6"/>
        <v>152675</v>
      </c>
      <c r="L22" s="14">
        <f t="shared" si="2"/>
        <v>855875.39999999991</v>
      </c>
    </row>
    <row r="23" spans="1:12" ht="15.75" x14ac:dyDescent="0.25">
      <c r="A23" s="8" t="s">
        <v>34</v>
      </c>
      <c r="B23" s="9" t="s">
        <v>24</v>
      </c>
      <c r="C23" s="10" t="s">
        <v>57</v>
      </c>
      <c r="D23" s="10" t="s">
        <v>57</v>
      </c>
      <c r="E23" s="10" t="s">
        <v>57</v>
      </c>
      <c r="F23" s="10" t="s">
        <v>57</v>
      </c>
      <c r="G23" s="14">
        <f>G24+G25</f>
        <v>46065</v>
      </c>
      <c r="H23" s="14">
        <f t="shared" ref="H23:K23" si="7">H24+H25</f>
        <v>348776.6</v>
      </c>
      <c r="I23" s="14">
        <f t="shared" si="7"/>
        <v>166595.79999999999</v>
      </c>
      <c r="J23" s="14">
        <f t="shared" si="7"/>
        <v>141763</v>
      </c>
      <c r="K23" s="14">
        <f t="shared" si="7"/>
        <v>152675</v>
      </c>
      <c r="L23" s="14">
        <f t="shared" si="2"/>
        <v>855875.39999999991</v>
      </c>
    </row>
    <row r="24" spans="1:12" ht="15.75" x14ac:dyDescent="0.25">
      <c r="A24" s="33" t="s">
        <v>35</v>
      </c>
      <c r="B24" s="5" t="s">
        <v>26</v>
      </c>
      <c r="C24" s="10" t="s">
        <v>57</v>
      </c>
      <c r="D24" s="10" t="s">
        <v>57</v>
      </c>
      <c r="E24" s="10" t="s">
        <v>57</v>
      </c>
      <c r="F24" s="10" t="s">
        <v>57</v>
      </c>
      <c r="G24" s="14">
        <v>1037.7</v>
      </c>
      <c r="H24" s="14">
        <v>7856.6</v>
      </c>
      <c r="I24" s="14">
        <f>3752.8</f>
        <v>3752.8</v>
      </c>
      <c r="J24" s="14">
        <v>3193.4</v>
      </c>
      <c r="K24" s="14">
        <v>3439.2</v>
      </c>
      <c r="L24" s="14">
        <f t="shared" si="2"/>
        <v>19279.7</v>
      </c>
    </row>
    <row r="25" spans="1:12" ht="31.5" x14ac:dyDescent="0.25">
      <c r="A25" s="34"/>
      <c r="B25" s="5" t="s">
        <v>27</v>
      </c>
      <c r="C25" s="10" t="s">
        <v>57</v>
      </c>
      <c r="D25" s="10" t="s">
        <v>57</v>
      </c>
      <c r="E25" s="10" t="s">
        <v>57</v>
      </c>
      <c r="F25" s="10" t="s">
        <v>57</v>
      </c>
      <c r="G25" s="14">
        <v>45027.3</v>
      </c>
      <c r="H25" s="14">
        <v>340920</v>
      </c>
      <c r="I25" s="14">
        <f>162843</f>
        <v>162843</v>
      </c>
      <c r="J25" s="14">
        <v>138569.60000000001</v>
      </c>
      <c r="K25" s="14">
        <v>149235.79999999999</v>
      </c>
      <c r="L25" s="14">
        <f t="shared" si="2"/>
        <v>836595.7</v>
      </c>
    </row>
    <row r="26" spans="1:12" ht="15.75" x14ac:dyDescent="0.25">
      <c r="A26" s="10" t="s">
        <v>36</v>
      </c>
      <c r="B26" s="5" t="s">
        <v>17</v>
      </c>
      <c r="C26" s="10" t="s">
        <v>57</v>
      </c>
      <c r="D26" s="10" t="s">
        <v>57</v>
      </c>
      <c r="E26" s="10" t="s">
        <v>57</v>
      </c>
      <c r="F26" s="10" t="s">
        <v>57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f t="shared" si="2"/>
        <v>0</v>
      </c>
    </row>
    <row r="27" spans="1:12" ht="31.5" x14ac:dyDescent="0.25">
      <c r="A27" s="10"/>
      <c r="B27" s="5" t="s">
        <v>29</v>
      </c>
      <c r="C27" s="10" t="s">
        <v>57</v>
      </c>
      <c r="D27" s="10" t="s">
        <v>57</v>
      </c>
      <c r="E27" s="10" t="s">
        <v>57</v>
      </c>
      <c r="F27" s="10" t="s">
        <v>57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f t="shared" si="2"/>
        <v>0</v>
      </c>
    </row>
    <row r="28" spans="1:12" ht="15.75" x14ac:dyDescent="0.25">
      <c r="A28" s="10" t="s">
        <v>37</v>
      </c>
      <c r="B28" s="5" t="s">
        <v>19</v>
      </c>
      <c r="C28" s="10" t="s">
        <v>57</v>
      </c>
      <c r="D28" s="10" t="s">
        <v>57</v>
      </c>
      <c r="E28" s="10" t="s">
        <v>57</v>
      </c>
      <c r="F28" s="10" t="s">
        <v>57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f t="shared" si="2"/>
        <v>0</v>
      </c>
    </row>
    <row r="29" spans="1:12" ht="15.75" x14ac:dyDescent="0.25">
      <c r="A29" s="10" t="s">
        <v>38</v>
      </c>
      <c r="B29" s="5" t="s">
        <v>20</v>
      </c>
      <c r="C29" s="10" t="s">
        <v>57</v>
      </c>
      <c r="D29" s="10" t="s">
        <v>57</v>
      </c>
      <c r="E29" s="10" t="s">
        <v>57</v>
      </c>
      <c r="F29" s="10" t="s">
        <v>57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f t="shared" si="2"/>
        <v>0</v>
      </c>
    </row>
    <row r="30" spans="1:12" ht="115.5" customHeight="1" x14ac:dyDescent="0.25">
      <c r="A30" s="11" t="s">
        <v>39</v>
      </c>
      <c r="B30" s="5" t="s">
        <v>58</v>
      </c>
      <c r="C30" s="10" t="s">
        <v>57</v>
      </c>
      <c r="D30" s="10" t="s">
        <v>57</v>
      </c>
      <c r="E30" s="10" t="s">
        <v>57</v>
      </c>
      <c r="F30" s="10" t="s">
        <v>57</v>
      </c>
      <c r="G30" s="14">
        <f>G31</f>
        <v>284100</v>
      </c>
      <c r="H30" s="14">
        <f t="shared" ref="H30:K30" si="8">H31</f>
        <v>118229.7</v>
      </c>
      <c r="I30" s="14">
        <f t="shared" si="8"/>
        <v>294961.30000000005</v>
      </c>
      <c r="J30" s="14">
        <f t="shared" si="8"/>
        <v>178400</v>
      </c>
      <c r="K30" s="14">
        <f t="shared" si="8"/>
        <v>96600</v>
      </c>
      <c r="L30" s="14">
        <f t="shared" si="2"/>
        <v>972291</v>
      </c>
    </row>
    <row r="31" spans="1:12" ht="15.75" x14ac:dyDescent="0.25">
      <c r="A31" s="12" t="s">
        <v>40</v>
      </c>
      <c r="B31" s="9" t="s">
        <v>24</v>
      </c>
      <c r="C31" s="10" t="s">
        <v>57</v>
      </c>
      <c r="D31" s="10" t="s">
        <v>57</v>
      </c>
      <c r="E31" s="10" t="s">
        <v>57</v>
      </c>
      <c r="F31" s="10" t="s">
        <v>57</v>
      </c>
      <c r="G31" s="14">
        <f>G32+G33</f>
        <v>284100</v>
      </c>
      <c r="H31" s="14">
        <f t="shared" ref="H31:K31" si="9">H32+H33</f>
        <v>118229.7</v>
      </c>
      <c r="I31" s="14">
        <f t="shared" si="9"/>
        <v>294961.30000000005</v>
      </c>
      <c r="J31" s="14">
        <f t="shared" si="9"/>
        <v>178400</v>
      </c>
      <c r="K31" s="14">
        <f t="shared" si="9"/>
        <v>96600</v>
      </c>
      <c r="L31" s="14">
        <f t="shared" si="2"/>
        <v>972291</v>
      </c>
    </row>
    <row r="32" spans="1:12" ht="15.75" x14ac:dyDescent="0.25">
      <c r="A32" s="33" t="s">
        <v>41</v>
      </c>
      <c r="B32" s="5" t="s">
        <v>26</v>
      </c>
      <c r="C32" s="10" t="s">
        <v>57</v>
      </c>
      <c r="D32" s="10" t="s">
        <v>57</v>
      </c>
      <c r="E32" s="10" t="s">
        <v>57</v>
      </c>
      <c r="F32" s="10" t="s">
        <v>57</v>
      </c>
      <c r="G32" s="14">
        <v>6399.7</v>
      </c>
      <c r="H32" s="14">
        <v>2663.2</v>
      </c>
      <c r="I32" s="14">
        <f>6465+179.4</f>
        <v>6644.4</v>
      </c>
      <c r="J32" s="14">
        <v>4018.7</v>
      </c>
      <c r="K32" s="14">
        <v>2176</v>
      </c>
      <c r="L32" s="14">
        <f t="shared" si="2"/>
        <v>21902</v>
      </c>
    </row>
    <row r="33" spans="1:17" ht="31.5" x14ac:dyDescent="0.25">
      <c r="A33" s="34"/>
      <c r="B33" s="5" t="s">
        <v>27</v>
      </c>
      <c r="C33" s="10" t="s">
        <v>57</v>
      </c>
      <c r="D33" s="10" t="s">
        <v>57</v>
      </c>
      <c r="E33" s="10" t="s">
        <v>57</v>
      </c>
      <c r="F33" s="10" t="s">
        <v>57</v>
      </c>
      <c r="G33" s="14">
        <v>277700.3</v>
      </c>
      <c r="H33" s="14">
        <v>115566.5</v>
      </c>
      <c r="I33" s="14">
        <f>280535+7781.9</f>
        <v>288316.90000000002</v>
      </c>
      <c r="J33" s="14">
        <v>174381.3</v>
      </c>
      <c r="K33" s="14">
        <v>94424</v>
      </c>
      <c r="L33" s="14">
        <f t="shared" si="2"/>
        <v>950389</v>
      </c>
    </row>
    <row r="34" spans="1:17" ht="15.75" x14ac:dyDescent="0.25">
      <c r="A34" s="10" t="s">
        <v>42</v>
      </c>
      <c r="B34" s="5" t="s">
        <v>17</v>
      </c>
      <c r="C34" s="10" t="s">
        <v>57</v>
      </c>
      <c r="D34" s="10" t="s">
        <v>57</v>
      </c>
      <c r="E34" s="10" t="s">
        <v>57</v>
      </c>
      <c r="F34" s="10" t="s">
        <v>57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f t="shared" si="2"/>
        <v>0</v>
      </c>
    </row>
    <row r="35" spans="1:17" ht="31.5" x14ac:dyDescent="0.25">
      <c r="A35" s="10"/>
      <c r="B35" s="5" t="s">
        <v>29</v>
      </c>
      <c r="C35" s="10" t="s">
        <v>57</v>
      </c>
      <c r="D35" s="10" t="s">
        <v>57</v>
      </c>
      <c r="E35" s="10" t="s">
        <v>57</v>
      </c>
      <c r="F35" s="10" t="s">
        <v>57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f t="shared" si="2"/>
        <v>0</v>
      </c>
    </row>
    <row r="36" spans="1:17" ht="15.75" x14ac:dyDescent="0.25">
      <c r="A36" s="10" t="s">
        <v>43</v>
      </c>
      <c r="B36" s="5" t="s">
        <v>19</v>
      </c>
      <c r="C36" s="10" t="s">
        <v>57</v>
      </c>
      <c r="D36" s="10" t="s">
        <v>57</v>
      </c>
      <c r="E36" s="10" t="s">
        <v>57</v>
      </c>
      <c r="F36" s="10" t="s">
        <v>57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f t="shared" si="2"/>
        <v>0</v>
      </c>
    </row>
    <row r="37" spans="1:17" ht="15.75" x14ac:dyDescent="0.25">
      <c r="A37" s="10" t="s">
        <v>44</v>
      </c>
      <c r="B37" s="5" t="s">
        <v>20</v>
      </c>
      <c r="C37" s="10" t="s">
        <v>57</v>
      </c>
      <c r="D37" s="10" t="s">
        <v>57</v>
      </c>
      <c r="E37" s="10" t="s">
        <v>57</v>
      </c>
      <c r="F37" s="10" t="s">
        <v>57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f t="shared" si="2"/>
        <v>0</v>
      </c>
    </row>
    <row r="38" spans="1:17" ht="220.5" x14ac:dyDescent="0.25">
      <c r="A38" s="11" t="s">
        <v>45</v>
      </c>
      <c r="B38" s="13" t="s">
        <v>60</v>
      </c>
      <c r="C38" s="10" t="s">
        <v>57</v>
      </c>
      <c r="D38" s="10" t="s">
        <v>57</v>
      </c>
      <c r="E38" s="10" t="s">
        <v>57</v>
      </c>
      <c r="F38" s="10" t="s">
        <v>57</v>
      </c>
      <c r="G38" s="14">
        <f>G39</f>
        <v>120375</v>
      </c>
      <c r="H38" s="14">
        <f t="shared" ref="H38:K38" si="10">H39</f>
        <v>110524.8</v>
      </c>
      <c r="I38" s="14">
        <f t="shared" si="10"/>
        <v>119088.70000000001</v>
      </c>
      <c r="J38" s="14">
        <f t="shared" si="10"/>
        <v>144000</v>
      </c>
      <c r="K38" s="14">
        <f t="shared" si="10"/>
        <v>131625</v>
      </c>
      <c r="L38" s="14">
        <f t="shared" si="2"/>
        <v>625613.5</v>
      </c>
    </row>
    <row r="39" spans="1:17" ht="15.75" x14ac:dyDescent="0.25">
      <c r="A39" s="12" t="s">
        <v>46</v>
      </c>
      <c r="B39" s="9" t="s">
        <v>24</v>
      </c>
      <c r="C39" s="10" t="s">
        <v>57</v>
      </c>
      <c r="D39" s="10" t="s">
        <v>57</v>
      </c>
      <c r="E39" s="10" t="s">
        <v>57</v>
      </c>
      <c r="F39" s="10" t="s">
        <v>57</v>
      </c>
      <c r="G39" s="14">
        <f>G40+G41</f>
        <v>120375</v>
      </c>
      <c r="H39" s="14">
        <f t="shared" ref="H39:K39" si="11">H40+H41</f>
        <v>110524.8</v>
      </c>
      <c r="I39" s="14">
        <f>I40+I41</f>
        <v>119088.70000000001</v>
      </c>
      <c r="J39" s="14">
        <f t="shared" si="11"/>
        <v>144000</v>
      </c>
      <c r="K39" s="14">
        <f t="shared" si="11"/>
        <v>131625</v>
      </c>
      <c r="L39" s="14">
        <f t="shared" si="2"/>
        <v>625613.5</v>
      </c>
    </row>
    <row r="40" spans="1:17" ht="15.75" x14ac:dyDescent="0.25">
      <c r="A40" s="33" t="s">
        <v>47</v>
      </c>
      <c r="B40" s="5" t="s">
        <v>26</v>
      </c>
      <c r="C40" s="10" t="s">
        <v>57</v>
      </c>
      <c r="D40" s="10" t="s">
        <v>57</v>
      </c>
      <c r="E40" s="10" t="s">
        <v>57</v>
      </c>
      <c r="F40" s="10" t="s">
        <v>57</v>
      </c>
      <c r="G40" s="14">
        <v>2711.6</v>
      </c>
      <c r="H40" s="14">
        <v>2489.6999999999998</v>
      </c>
      <c r="I40" s="14">
        <f>2682.6</f>
        <v>2682.6</v>
      </c>
      <c r="J40" s="14">
        <v>3243.8</v>
      </c>
      <c r="K40" s="14">
        <v>2965</v>
      </c>
      <c r="L40" s="14">
        <f t="shared" si="2"/>
        <v>14092.7</v>
      </c>
    </row>
    <row r="41" spans="1:17" ht="31.5" x14ac:dyDescent="0.25">
      <c r="A41" s="34"/>
      <c r="B41" s="5" t="s">
        <v>27</v>
      </c>
      <c r="C41" s="10" t="s">
        <v>57</v>
      </c>
      <c r="D41" s="10" t="s">
        <v>57</v>
      </c>
      <c r="E41" s="10" t="s">
        <v>57</v>
      </c>
      <c r="F41" s="10" t="s">
        <v>57</v>
      </c>
      <c r="G41" s="14">
        <v>117663.4</v>
      </c>
      <c r="H41" s="14">
        <v>108035.1</v>
      </c>
      <c r="I41" s="14">
        <f>116406.1</f>
        <v>116406.1</v>
      </c>
      <c r="J41" s="14">
        <v>140756.20000000001</v>
      </c>
      <c r="K41" s="14">
        <v>128660</v>
      </c>
      <c r="L41" s="14">
        <f t="shared" si="2"/>
        <v>611520.80000000005</v>
      </c>
      <c r="Q41" s="24"/>
    </row>
    <row r="42" spans="1:17" ht="15.75" x14ac:dyDescent="0.25">
      <c r="A42" s="10" t="s">
        <v>48</v>
      </c>
      <c r="B42" s="5" t="s">
        <v>17</v>
      </c>
      <c r="C42" s="10" t="s">
        <v>57</v>
      </c>
      <c r="D42" s="10" t="s">
        <v>57</v>
      </c>
      <c r="E42" s="10" t="s">
        <v>57</v>
      </c>
      <c r="F42" s="10" t="s">
        <v>57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f t="shared" si="2"/>
        <v>0</v>
      </c>
    </row>
    <row r="43" spans="1:17" ht="31.5" x14ac:dyDescent="0.25">
      <c r="A43" s="10"/>
      <c r="B43" s="5" t="s">
        <v>29</v>
      </c>
      <c r="C43" s="10" t="s">
        <v>57</v>
      </c>
      <c r="D43" s="10" t="s">
        <v>57</v>
      </c>
      <c r="E43" s="10" t="s">
        <v>57</v>
      </c>
      <c r="F43" s="10" t="s">
        <v>57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f t="shared" si="2"/>
        <v>0</v>
      </c>
    </row>
    <row r="44" spans="1:17" ht="15.75" x14ac:dyDescent="0.25">
      <c r="A44" s="10" t="s">
        <v>49</v>
      </c>
      <c r="B44" s="5" t="s">
        <v>19</v>
      </c>
      <c r="C44" s="10" t="s">
        <v>57</v>
      </c>
      <c r="D44" s="10" t="s">
        <v>57</v>
      </c>
      <c r="E44" s="10" t="s">
        <v>57</v>
      </c>
      <c r="F44" s="10" t="s">
        <v>57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f t="shared" si="2"/>
        <v>0</v>
      </c>
    </row>
    <row r="45" spans="1:17" ht="15.75" x14ac:dyDescent="0.25">
      <c r="A45" s="10" t="s">
        <v>50</v>
      </c>
      <c r="B45" s="5" t="s">
        <v>20</v>
      </c>
      <c r="C45" s="10" t="s">
        <v>57</v>
      </c>
      <c r="D45" s="10" t="s">
        <v>57</v>
      </c>
      <c r="E45" s="10" t="s">
        <v>57</v>
      </c>
      <c r="F45" s="10" t="s">
        <v>57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f t="shared" si="2"/>
        <v>0</v>
      </c>
    </row>
    <row r="46" spans="1:17" ht="173.25" x14ac:dyDescent="0.25">
      <c r="A46" s="6" t="s">
        <v>51</v>
      </c>
      <c r="B46" s="5" t="s">
        <v>59</v>
      </c>
      <c r="C46" s="10" t="s">
        <v>57</v>
      </c>
      <c r="D46" s="10" t="s">
        <v>57</v>
      </c>
      <c r="E46" s="10" t="s">
        <v>57</v>
      </c>
      <c r="F46" s="10" t="s">
        <v>57</v>
      </c>
      <c r="G46" s="14">
        <f>G47</f>
        <v>653859.9</v>
      </c>
      <c r="H46" s="14">
        <f t="shared" ref="H46:K46" si="12">H47</f>
        <v>293756.5</v>
      </c>
      <c r="I46" s="14">
        <f t="shared" si="12"/>
        <v>229832.30000000002</v>
      </c>
      <c r="J46" s="14">
        <f t="shared" si="12"/>
        <v>526236.9</v>
      </c>
      <c r="K46" s="14">
        <f t="shared" si="12"/>
        <v>1275699.8999999999</v>
      </c>
      <c r="L46" s="14">
        <f t="shared" si="2"/>
        <v>2979385.5</v>
      </c>
    </row>
    <row r="47" spans="1:17" ht="15.75" x14ac:dyDescent="0.25">
      <c r="A47" s="8" t="s">
        <v>52</v>
      </c>
      <c r="B47" s="9" t="s">
        <v>24</v>
      </c>
      <c r="C47" s="10" t="s">
        <v>57</v>
      </c>
      <c r="D47" s="10" t="s">
        <v>57</v>
      </c>
      <c r="E47" s="10" t="s">
        <v>57</v>
      </c>
      <c r="F47" s="10" t="s">
        <v>57</v>
      </c>
      <c r="G47" s="14">
        <f>G48+G49</f>
        <v>653859.9</v>
      </c>
      <c r="H47" s="14">
        <f t="shared" ref="H47:K47" si="13">H48+H49</f>
        <v>293756.5</v>
      </c>
      <c r="I47" s="14">
        <f t="shared" si="13"/>
        <v>229832.30000000002</v>
      </c>
      <c r="J47" s="14">
        <f t="shared" si="13"/>
        <v>526236.9</v>
      </c>
      <c r="K47" s="14">
        <f t="shared" si="13"/>
        <v>1275699.8999999999</v>
      </c>
      <c r="L47" s="14">
        <f t="shared" si="2"/>
        <v>2979385.5</v>
      </c>
    </row>
    <row r="48" spans="1:17" ht="15.75" x14ac:dyDescent="0.25">
      <c r="A48" s="33" t="s">
        <v>53</v>
      </c>
      <c r="B48" s="5" t="s">
        <v>26</v>
      </c>
      <c r="C48" s="10" t="s">
        <v>57</v>
      </c>
      <c r="D48" s="10" t="s">
        <v>57</v>
      </c>
      <c r="E48" s="10" t="s">
        <v>57</v>
      </c>
      <c r="F48" s="10" t="s">
        <v>57</v>
      </c>
      <c r="G48" s="14">
        <v>14728.9</v>
      </c>
      <c r="H48" s="14">
        <f>6347.9+268.8</f>
        <v>6616.7</v>
      </c>
      <c r="I48" s="14">
        <f>5177.2</f>
        <v>5177.2</v>
      </c>
      <c r="J48" s="14">
        <v>11854</v>
      </c>
      <c r="K48" s="14">
        <v>28736.7</v>
      </c>
      <c r="L48" s="14">
        <f t="shared" si="2"/>
        <v>67113.5</v>
      </c>
    </row>
    <row r="49" spans="1:12" ht="31.5" x14ac:dyDescent="0.25">
      <c r="A49" s="34"/>
      <c r="B49" s="5" t="s">
        <v>27</v>
      </c>
      <c r="C49" s="10" t="s">
        <v>57</v>
      </c>
      <c r="D49" s="10" t="s">
        <v>57</v>
      </c>
      <c r="E49" s="10" t="s">
        <v>57</v>
      </c>
      <c r="F49" s="10" t="s">
        <v>57</v>
      </c>
      <c r="G49" s="14">
        <v>639131</v>
      </c>
      <c r="H49" s="14">
        <f>275464.3+11675.5</f>
        <v>287139.8</v>
      </c>
      <c r="I49" s="14">
        <f>224655.1</f>
        <v>224655.1</v>
      </c>
      <c r="J49" s="14">
        <v>514382.9</v>
      </c>
      <c r="K49" s="14">
        <v>1246963.2</v>
      </c>
      <c r="L49" s="14">
        <f t="shared" si="2"/>
        <v>2912272</v>
      </c>
    </row>
    <row r="50" spans="1:12" ht="15.75" x14ac:dyDescent="0.25">
      <c r="A50" s="10" t="s">
        <v>54</v>
      </c>
      <c r="B50" s="5" t="s">
        <v>17</v>
      </c>
      <c r="C50" s="10" t="s">
        <v>57</v>
      </c>
      <c r="D50" s="10" t="s">
        <v>57</v>
      </c>
      <c r="E50" s="10" t="s">
        <v>57</v>
      </c>
      <c r="F50" s="10" t="s">
        <v>57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f t="shared" si="2"/>
        <v>0</v>
      </c>
    </row>
    <row r="51" spans="1:12" ht="31.5" x14ac:dyDescent="0.25">
      <c r="A51" s="10"/>
      <c r="B51" s="5" t="s">
        <v>29</v>
      </c>
      <c r="C51" s="10" t="s">
        <v>57</v>
      </c>
      <c r="D51" s="10" t="s">
        <v>57</v>
      </c>
      <c r="E51" s="10" t="s">
        <v>57</v>
      </c>
      <c r="F51" s="10" t="s">
        <v>57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f t="shared" si="2"/>
        <v>0</v>
      </c>
    </row>
    <row r="52" spans="1:12" ht="15.75" x14ac:dyDescent="0.25">
      <c r="A52" s="10" t="s">
        <v>55</v>
      </c>
      <c r="B52" s="5" t="s">
        <v>19</v>
      </c>
      <c r="C52" s="10" t="s">
        <v>57</v>
      </c>
      <c r="D52" s="10" t="s">
        <v>57</v>
      </c>
      <c r="E52" s="10" t="s">
        <v>57</v>
      </c>
      <c r="F52" s="10" t="s">
        <v>57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f t="shared" si="2"/>
        <v>0</v>
      </c>
    </row>
    <row r="53" spans="1:12" ht="15.75" x14ac:dyDescent="0.25">
      <c r="A53" s="10" t="s">
        <v>56</v>
      </c>
      <c r="B53" s="5" t="s">
        <v>20</v>
      </c>
      <c r="C53" s="10" t="s">
        <v>57</v>
      </c>
      <c r="D53" s="10" t="s">
        <v>57</v>
      </c>
      <c r="E53" s="10" t="s">
        <v>57</v>
      </c>
      <c r="F53" s="10" t="s">
        <v>57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f t="shared" si="2"/>
        <v>0</v>
      </c>
    </row>
    <row r="57" spans="1:12" ht="18.75" x14ac:dyDescent="0.3">
      <c r="L57" s="16" t="s">
        <v>71</v>
      </c>
    </row>
    <row r="58" spans="1:12" ht="20.25" x14ac:dyDescent="0.25">
      <c r="A58" s="45" t="s">
        <v>61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7"/>
    </row>
    <row r="59" spans="1:12" ht="15.75" x14ac:dyDescent="0.25">
      <c r="A59" s="42" t="s">
        <v>0</v>
      </c>
      <c r="B59" s="48" t="s">
        <v>1</v>
      </c>
      <c r="C59" s="43" t="s">
        <v>2</v>
      </c>
      <c r="D59" s="43"/>
      <c r="E59" s="43"/>
      <c r="F59" s="43"/>
      <c r="G59" s="44" t="s">
        <v>3</v>
      </c>
      <c r="H59" s="44"/>
      <c r="I59" s="44"/>
      <c r="J59" s="44"/>
      <c r="K59" s="44"/>
      <c r="L59" s="44"/>
    </row>
    <row r="60" spans="1:12" ht="31.5" x14ac:dyDescent="0.25">
      <c r="A60" s="42"/>
      <c r="B60" s="49"/>
      <c r="C60" s="1" t="s">
        <v>4</v>
      </c>
      <c r="D60" s="1" t="s">
        <v>5</v>
      </c>
      <c r="E60" s="1" t="s">
        <v>6</v>
      </c>
      <c r="F60" s="1" t="s">
        <v>7</v>
      </c>
      <c r="G60" s="2" t="s">
        <v>8</v>
      </c>
      <c r="H60" s="2" t="s">
        <v>9</v>
      </c>
      <c r="I60" s="2" t="s">
        <v>10</v>
      </c>
      <c r="J60" s="2" t="s">
        <v>11</v>
      </c>
      <c r="K60" s="2" t="s">
        <v>12</v>
      </c>
      <c r="L60" s="2" t="s">
        <v>13</v>
      </c>
    </row>
    <row r="61" spans="1:12" ht="15.75" x14ac:dyDescent="0.25">
      <c r="A61" s="3">
        <v>1</v>
      </c>
      <c r="B61" s="3">
        <v>2</v>
      </c>
      <c r="C61" s="35">
        <v>3</v>
      </c>
      <c r="D61" s="36"/>
      <c r="E61" s="36"/>
      <c r="F61" s="37"/>
      <c r="G61" s="3">
        <v>4</v>
      </c>
      <c r="H61" s="3">
        <v>5</v>
      </c>
      <c r="I61" s="3">
        <v>6</v>
      </c>
      <c r="J61" s="3">
        <v>7</v>
      </c>
      <c r="K61" s="3">
        <v>8</v>
      </c>
      <c r="L61" s="3">
        <v>9</v>
      </c>
    </row>
    <row r="62" spans="1:12" ht="15.75" x14ac:dyDescent="0.25">
      <c r="A62" s="10"/>
      <c r="B62" s="17" t="s">
        <v>62</v>
      </c>
      <c r="C62" s="4"/>
      <c r="D62" s="4"/>
      <c r="E62" s="4"/>
      <c r="F62" s="4"/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</row>
    <row r="63" spans="1:12" ht="204.75" x14ac:dyDescent="0.25">
      <c r="A63" s="6" t="s">
        <v>21</v>
      </c>
      <c r="B63" s="7" t="s">
        <v>22</v>
      </c>
      <c r="C63" s="7"/>
      <c r="D63" s="7"/>
      <c r="E63" s="7"/>
      <c r="F63" s="7"/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</row>
    <row r="64" spans="1:12" ht="15.75" x14ac:dyDescent="0.25">
      <c r="A64" s="8"/>
      <c r="B64" s="19" t="s">
        <v>24</v>
      </c>
      <c r="C64" s="7"/>
      <c r="D64" s="7"/>
      <c r="E64" s="7"/>
      <c r="F64" s="7"/>
      <c r="G64" s="18"/>
      <c r="H64" s="18"/>
      <c r="I64" s="18"/>
      <c r="J64" s="18"/>
      <c r="K64" s="18"/>
      <c r="L64" s="18"/>
    </row>
    <row r="65" spans="1:12" ht="15.75" x14ac:dyDescent="0.25">
      <c r="A65" s="15" t="s">
        <v>23</v>
      </c>
      <c r="B65" s="20" t="s">
        <v>26</v>
      </c>
      <c r="C65" s="21"/>
      <c r="D65" s="21"/>
      <c r="E65" s="21"/>
      <c r="F65" s="21"/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</row>
    <row r="66" spans="1:12" ht="173.25" x14ac:dyDescent="0.25">
      <c r="A66" s="6" t="s">
        <v>32</v>
      </c>
      <c r="B66" s="5" t="s">
        <v>33</v>
      </c>
      <c r="C66" s="5"/>
      <c r="D66" s="5"/>
      <c r="E66" s="5"/>
      <c r="F66" s="5"/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</row>
    <row r="67" spans="1:12" ht="15.75" x14ac:dyDescent="0.25">
      <c r="A67" s="8"/>
      <c r="B67" s="19" t="s">
        <v>24</v>
      </c>
      <c r="C67" s="9"/>
      <c r="D67" s="9"/>
      <c r="E67" s="9"/>
      <c r="F67" s="9"/>
      <c r="G67" s="18"/>
      <c r="H67" s="18"/>
      <c r="I67" s="18"/>
      <c r="J67" s="18"/>
      <c r="K67" s="18"/>
      <c r="L67" s="18"/>
    </row>
    <row r="68" spans="1:12" ht="15.75" x14ac:dyDescent="0.25">
      <c r="A68" s="15" t="s">
        <v>34</v>
      </c>
      <c r="B68" s="20" t="s">
        <v>26</v>
      </c>
      <c r="C68" s="5"/>
      <c r="D68" s="5"/>
      <c r="E68" s="5"/>
      <c r="F68" s="5"/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</row>
    <row r="69" spans="1:12" ht="126" x14ac:dyDescent="0.25">
      <c r="A69" s="11" t="s">
        <v>39</v>
      </c>
      <c r="B69" s="5" t="s">
        <v>63</v>
      </c>
      <c r="C69" s="5"/>
      <c r="D69" s="5"/>
      <c r="E69" s="5"/>
      <c r="F69" s="5"/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</row>
    <row r="70" spans="1:12" ht="15.75" x14ac:dyDescent="0.25">
      <c r="A70" s="12"/>
      <c r="B70" s="19" t="s">
        <v>24</v>
      </c>
      <c r="C70" s="9"/>
      <c r="D70" s="9"/>
      <c r="E70" s="9"/>
      <c r="F70" s="9"/>
      <c r="G70" s="18"/>
      <c r="H70" s="18"/>
      <c r="I70" s="18"/>
      <c r="J70" s="18"/>
      <c r="K70" s="18"/>
      <c r="L70" s="18"/>
    </row>
    <row r="71" spans="1:12" ht="15.75" x14ac:dyDescent="0.25">
      <c r="A71" s="15" t="s">
        <v>40</v>
      </c>
      <c r="B71" s="20" t="s">
        <v>26</v>
      </c>
      <c r="C71" s="21"/>
      <c r="D71" s="21"/>
      <c r="E71" s="21"/>
      <c r="F71" s="21"/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</row>
    <row r="72" spans="1:12" ht="94.5" x14ac:dyDescent="0.25">
      <c r="A72" s="11" t="s">
        <v>45</v>
      </c>
      <c r="B72" s="5" t="s">
        <v>64</v>
      </c>
      <c r="C72" s="5"/>
      <c r="D72" s="5"/>
      <c r="E72" s="5"/>
      <c r="F72" s="5"/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</row>
    <row r="73" spans="1:12" ht="15.75" x14ac:dyDescent="0.25">
      <c r="A73" s="12"/>
      <c r="B73" s="19" t="s">
        <v>24</v>
      </c>
      <c r="C73" s="9"/>
      <c r="D73" s="9"/>
      <c r="E73" s="9"/>
      <c r="F73" s="9"/>
      <c r="G73" s="18"/>
      <c r="H73" s="18"/>
      <c r="I73" s="18">
        <v>0</v>
      </c>
      <c r="J73" s="18"/>
      <c r="K73" s="18"/>
      <c r="L73" s="18"/>
    </row>
    <row r="74" spans="1:12" ht="15.75" x14ac:dyDescent="0.25">
      <c r="A74" s="15" t="s">
        <v>46</v>
      </c>
      <c r="B74" s="20" t="s">
        <v>26</v>
      </c>
      <c r="C74" s="21"/>
      <c r="D74" s="21"/>
      <c r="E74" s="21"/>
      <c r="F74" s="21"/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</row>
    <row r="75" spans="1:12" ht="220.5" x14ac:dyDescent="0.25">
      <c r="A75" s="6" t="s">
        <v>51</v>
      </c>
      <c r="B75" s="22" t="s">
        <v>65</v>
      </c>
      <c r="C75" s="13"/>
      <c r="D75" s="13"/>
      <c r="E75" s="13"/>
      <c r="F75" s="13"/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</row>
    <row r="76" spans="1:12" ht="15.75" x14ac:dyDescent="0.25">
      <c r="A76" s="8"/>
      <c r="B76" s="19" t="s">
        <v>24</v>
      </c>
      <c r="C76" s="9"/>
      <c r="D76" s="9"/>
      <c r="E76" s="9"/>
      <c r="F76" s="9"/>
      <c r="G76" s="18"/>
      <c r="H76" s="18"/>
      <c r="I76" s="18"/>
      <c r="J76" s="18"/>
      <c r="K76" s="18"/>
      <c r="L76" s="18"/>
    </row>
    <row r="77" spans="1:12" ht="15.75" x14ac:dyDescent="0.25">
      <c r="A77" s="15" t="s">
        <v>52</v>
      </c>
      <c r="B77" s="20" t="s">
        <v>26</v>
      </c>
      <c r="C77" s="21"/>
      <c r="D77" s="21"/>
      <c r="E77" s="21"/>
      <c r="F77" s="21"/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</row>
    <row r="78" spans="1:12" ht="173.25" x14ac:dyDescent="0.25">
      <c r="A78" s="10" t="s">
        <v>66</v>
      </c>
      <c r="B78" s="5" t="s">
        <v>67</v>
      </c>
      <c r="C78" s="5"/>
      <c r="D78" s="5"/>
      <c r="E78" s="5"/>
      <c r="F78" s="5"/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</row>
    <row r="79" spans="1:12" ht="15.75" x14ac:dyDescent="0.25">
      <c r="A79" s="8"/>
      <c r="B79" s="19" t="s">
        <v>24</v>
      </c>
      <c r="C79" s="9"/>
      <c r="D79" s="9"/>
      <c r="E79" s="9"/>
      <c r="F79" s="9"/>
      <c r="G79" s="18"/>
      <c r="H79" s="18"/>
      <c r="I79" s="18"/>
      <c r="J79" s="18"/>
      <c r="K79" s="18"/>
      <c r="L79" s="18"/>
    </row>
    <row r="80" spans="1:12" ht="15.75" x14ac:dyDescent="0.25">
      <c r="A80" s="3" t="s">
        <v>68</v>
      </c>
      <c r="B80" s="20" t="s">
        <v>26</v>
      </c>
      <c r="C80" s="21"/>
      <c r="D80" s="21"/>
      <c r="E80" s="21"/>
      <c r="F80" s="21"/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</row>
    <row r="81" spans="1:12" ht="104.25" customHeight="1" x14ac:dyDescent="0.25">
      <c r="A81" s="40" t="s">
        <v>70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</row>
  </sheetData>
  <autoFilter ref="A6:L6" xr:uid="{00000000-0009-0000-0000-000000000000}">
    <filterColumn colId="2" showButton="0"/>
    <filterColumn colId="3" showButton="0"/>
    <filterColumn colId="4" showButton="0"/>
  </autoFilter>
  <mergeCells count="20">
    <mergeCell ref="A81:L81"/>
    <mergeCell ref="A3:L3"/>
    <mergeCell ref="A4:A5"/>
    <mergeCell ref="B4:B5"/>
    <mergeCell ref="C4:F4"/>
    <mergeCell ref="G4:L4"/>
    <mergeCell ref="C61:F61"/>
    <mergeCell ref="A58:L58"/>
    <mergeCell ref="A59:A60"/>
    <mergeCell ref="B59:B60"/>
    <mergeCell ref="C59:F59"/>
    <mergeCell ref="G59:L59"/>
    <mergeCell ref="K1:L1"/>
    <mergeCell ref="A40:A41"/>
    <mergeCell ref="A48:A49"/>
    <mergeCell ref="C6:F6"/>
    <mergeCell ref="A7:A13"/>
    <mergeCell ref="A16:A17"/>
    <mergeCell ref="A24:A25"/>
    <mergeCell ref="A32:A33"/>
  </mergeCells>
  <pageMargins left="0.70866141732283472" right="0.70866141732283472" top="0.74803149606299213" bottom="0.74803149606299213" header="0.31496062992125984" footer="0.31496062992125984"/>
  <pageSetup paperSize="9" scale="58" firstPageNumber="6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4 приложение</vt:lpstr>
      <vt:lpstr>'4 приложение'!_ftnref1</vt:lpstr>
      <vt:lpstr>'4 приложение'!_ftnref2</vt:lpstr>
      <vt:lpstr>'4 приложение'!_ftnref3</vt:lpstr>
      <vt:lpstr>'4 приложение'!Заголовки_для_печати</vt:lpstr>
      <vt:lpstr>'4 приложение'!Область_печати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Русакова Мария Петровна</dc:creator>
  <cp:lastModifiedBy>slobodina_ai</cp:lastModifiedBy>
  <cp:lastPrinted>2023-10-09T08:18:42Z</cp:lastPrinted>
  <dcterms:created xsi:type="dcterms:W3CDTF">2023-07-07T11:03:53Z</dcterms:created>
  <dcterms:modified xsi:type="dcterms:W3CDTF">2023-10-13T06:12:14Z</dcterms:modified>
</cp:coreProperties>
</file>